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eur" sheetId="1" state="visible" r:id="rId1"/>
    <sheet name="Données" sheetId="2" state="visible" r:id="rId2"/>
    <sheet name="Tableau µ 0,1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555555"/>
    </font>
    <font>
      <b val="1"/>
    </font>
    <font>
      <b val="1"/>
      <sz val="12"/>
    </font>
    <font>
      <b val="1"/>
      <sz val="13"/>
    </font>
    <font>
      <b val="1"/>
      <color rgb="00555555"/>
    </font>
    <font>
      <color rgb="00555555"/>
    </font>
    <font>
      <color rgb="00B4501D"/>
    </font>
  </fonts>
  <fills count="5">
    <fill>
      <patternFill/>
    </fill>
    <fill>
      <patternFill patternType="gray125"/>
    </fill>
    <fill>
      <patternFill patternType="solid">
        <fgColor rgb="0015161A"/>
      </patternFill>
    </fill>
    <fill>
      <patternFill patternType="solid">
        <fgColor rgb="00FFF4C2"/>
      </patternFill>
    </fill>
    <fill>
      <patternFill patternType="solid">
        <fgColor rgb="00F3F3F5"/>
      </patternFill>
    </fill>
  </fills>
  <borders count="2">
    <border>
      <left/>
      <right/>
      <top/>
      <bottom/>
      <diagonal/>
    </border>
    <border>
      <left style="thin">
        <color rgb="00CFD0D4"/>
      </left>
      <right style="thin">
        <color rgb="00CFD0D4"/>
      </right>
      <top style="thin">
        <color rgb="00CFD0D4"/>
      </top>
      <bottom style="thin">
        <color rgb="00CFD0D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/>
    </xf>
    <xf numFmtId="2" fontId="4" fillId="3" borderId="1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" fillId="2" borderId="0" pivotButton="0" quotePrefix="0" xfId="0"/>
    <xf numFmtId="0" fontId="6" fillId="0" borderId="0" pivotButton="0" quotePrefix="0" xfId="0"/>
    <xf numFmtId="0" fontId="0" fillId="4" borderId="0" pivotButton="0" quotePrefix="0" xfId="0"/>
    <xf numFmtId="164" fontId="0" fillId="4" borderId="0" pivotButton="0" quotePrefix="0" xfId="0"/>
    <xf numFmtId="1" fontId="0" fillId="4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8" customWidth="1" min="3" max="3"/>
  </cols>
  <sheetData>
    <row r="1">
      <c r="A1" s="1" t="inlineStr">
        <is>
          <t>Calcul du couple de serrage d'une vis (VDI 2230, ISO 898-1)</t>
        </is>
      </c>
    </row>
    <row r="2">
      <c r="A2" s="2" t="inlineStr">
        <is>
          <t>Choisissez la vis, la classe et le frottement dans les cellules jaunes.</t>
        </is>
      </c>
    </row>
    <row r="4">
      <c r="A4" t="inlineStr">
        <is>
          <t>Vis (filetage métrique ISO à pas gros)</t>
        </is>
      </c>
      <c r="B4" s="3" t="inlineStr">
        <is>
          <t>M10</t>
        </is>
      </c>
    </row>
    <row r="5">
      <c r="A5" t="inlineStr">
        <is>
          <t>Classe de qualité</t>
        </is>
      </c>
      <c r="B5" s="3" t="inlineStr">
        <is>
          <t>8.8</t>
        </is>
      </c>
    </row>
    <row r="6">
      <c r="A6" t="inlineStr">
        <is>
          <t>Coefficient de frottement µ (tête et filet)</t>
        </is>
      </c>
      <c r="B6" s="4" t="n">
        <v>0.12</v>
      </c>
    </row>
    <row r="8">
      <c r="A8" s="5" t="inlineStr">
        <is>
          <t>Résultats</t>
        </is>
      </c>
    </row>
    <row r="9">
      <c r="A9" s="6" t="inlineStr">
        <is>
          <t>Couple de serrage</t>
        </is>
      </c>
      <c r="B9" s="7">
        <f>(((PI()/4*(((B14-0.64952*B15)+(B14-1.22687*B15))/2)^2)*0.9*B18/SQRT(1+3*(1.5*(B14-0.64952*B15)/(((B14-0.64952*B15)+(B14-1.22687*B15))/2)*(B15/(PI()*(B14-0.64952*B15))+1.155*$B$6))^2))*(0.16*B15+0.58*(B14-0.64952*B15)*$B$6+(B16+B17)/4*$B$6)/1000)</f>
        <v/>
      </c>
      <c r="C9" t="inlineStr">
        <is>
          <t>N·m</t>
        </is>
      </c>
    </row>
    <row r="10">
      <c r="A10" s="6" t="inlineStr">
        <is>
          <t>Précontrainte de montage</t>
        </is>
      </c>
      <c r="B10" s="7">
        <f>((PI()/4*(((B14-0.64952*B15)+(B14-1.22687*B15))/2)^2)*0.9*B18/SQRT(1+3*(1.5*(B14-0.64952*B15)/(((B14-0.64952*B15)+(B14-1.22687*B15))/2)*(B15/(PI()*(B14-0.64952*B15))+1.155*$B$6))^2))/1000</f>
        <v/>
      </c>
      <c r="C10" t="inlineStr">
        <is>
          <t>kN</t>
        </is>
      </c>
    </row>
    <row r="13">
      <c r="A13" s="8" t="inlineStr">
        <is>
          <t>Valeurs intermédiaires</t>
        </is>
      </c>
    </row>
    <row r="14">
      <c r="A14" s="9" t="inlineStr">
        <is>
          <t>d (mm)</t>
        </is>
      </c>
      <c r="B14" s="10">
        <f>VLOOKUP($B$4,'Données'!$A$2:$E$15,2,FALSE)</f>
        <v/>
      </c>
    </row>
    <row r="15">
      <c r="A15" s="9" t="inlineStr">
        <is>
          <t>Pas P (mm)</t>
        </is>
      </c>
      <c r="B15" s="10">
        <f>VLOOKUP($B$4,'Données'!$A$2:$E$15,3,FALSE)</f>
        <v/>
      </c>
    </row>
    <row r="16">
      <c r="A16" s="9" t="inlineStr">
        <is>
          <t>Diamètre d'appui sous tête dw (mm)</t>
        </is>
      </c>
      <c r="B16" s="10">
        <f>VLOOKUP($B$4,'Données'!$A$2:$E$15,4,FALSE)</f>
        <v/>
      </c>
    </row>
    <row r="17">
      <c r="A17" s="9" t="inlineStr">
        <is>
          <t>Trou de passage dh (mm)</t>
        </is>
      </c>
      <c r="B17" s="10">
        <f>VLOOKUP($B$4,'Données'!$A$2:$E$15,5,FALSE)</f>
        <v/>
      </c>
    </row>
    <row r="18">
      <c r="A18" s="9" t="inlineStr">
        <is>
          <t>Limite d'élasticité Rp0,2 min (MPa)</t>
        </is>
      </c>
      <c r="B18" s="10">
        <f>IF($B$5="8.8",IF(B14&lt;=16,640,660),IF($B$5="10.9",940,1100))</f>
        <v/>
      </c>
    </row>
    <row r="19">
      <c r="A19" s="9" t="inlineStr">
        <is>
          <t>Diamètre sur flancs d2 (mm)</t>
        </is>
      </c>
      <c r="B19" s="10">
        <f>(B14-0.64952*B15)</f>
        <v/>
      </c>
    </row>
    <row r="20">
      <c r="A20" s="9" t="inlineStr">
        <is>
          <t>Diamètre à fond de filet d3 (mm)</t>
        </is>
      </c>
      <c r="B20" s="10">
        <f>(B14-1.22687*B15)</f>
        <v/>
      </c>
    </row>
    <row r="21">
      <c r="A21" s="9" t="inlineStr">
        <is>
          <t>Section résistante As (mm²)</t>
        </is>
      </c>
      <c r="B21" s="11">
        <f>(PI()/4*(((B14-0.64952*B15)+(B14-1.22687*B15))/2)^2)</f>
        <v/>
      </c>
    </row>
    <row r="23" ht="105" customHeight="1">
      <c r="A23" s="12" t="inlineStr">
        <is>
          <t>Hypothèses : méthode VDI 2230 simplifiée, utilisation de 90 % de la limite d'élasticité (ν = 0,9), même frottement sous tête et dans le filet, limites d'élasticité minimales de l'ISO 898-1 (640 MPa en 8.8 jusqu'à M16, 660 MPa au-delà ; 940 MPa en 10.9 ; 1 100 MPa en 12.9). µ = 0,12 correspond à une visserie acier huilée. Pour un assemblage critique, utilisez le coefficient mesuré ou celui du fabricant.</t>
        </is>
      </c>
    </row>
    <row r="24">
      <c r="A24" s="13" t="inlineStr">
        <is>
          <t>Source et explications : https://www.baouch.fr/blog/couple-serrage-vis-tableau/</t>
        </is>
      </c>
    </row>
  </sheetData>
  <mergeCells count="1">
    <mergeCell ref="A23:C23"/>
  </mergeCells>
  <dataValidations count="3">
    <dataValidation sqref="B4" showDropDown="0" showInputMessage="0" showErrorMessage="0" allowBlank="0" type="list">
      <formula1>='Données'!$A$2:$A$15</formula1>
    </dataValidation>
    <dataValidation sqref="B5" showDropDown="0" showInputMessage="0" showErrorMessage="0" allowBlank="0" type="list">
      <formula1>"8.8,10.9,12.9"</formula1>
    </dataValidation>
    <dataValidation sqref="B6" showDropDown="0" showInputMessage="0" showErrorMessage="0" allowBlank="0" error="µ : 0,04 – 0,30" type="decimal" operator="between">
      <formula1>0.04</formula1>
      <formula2>0.3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30" customWidth="1" min="4" max="4"/>
    <col width="24" customWidth="1" min="5" max="5"/>
  </cols>
  <sheetData>
    <row r="1">
      <c r="A1" s="14" t="inlineStr">
        <is>
          <t>M</t>
        </is>
      </c>
      <c r="B1" s="14" t="inlineStr">
        <is>
          <t>d (mm)</t>
        </is>
      </c>
      <c r="C1" s="14" t="inlineStr">
        <is>
          <t>Pas P (mm)</t>
        </is>
      </c>
      <c r="D1" s="14" t="inlineStr">
        <is>
          <t>Diamètre d'appui sous tête dw (mm)</t>
        </is>
      </c>
      <c r="E1" s="14" t="inlineStr">
        <is>
          <t>Trou de passage dh (mm)</t>
        </is>
      </c>
      <c r="F1" s="14" t="n"/>
      <c r="G1" s="14" t="n"/>
    </row>
    <row r="2">
      <c r="A2" t="inlineStr">
        <is>
          <t>M3</t>
        </is>
      </c>
      <c r="B2" t="n">
        <v>3</v>
      </c>
      <c r="C2" t="n">
        <v>0.5</v>
      </c>
      <c r="D2" t="n">
        <v>4.6</v>
      </c>
      <c r="E2" t="n">
        <v>3.4</v>
      </c>
    </row>
    <row r="3">
      <c r="A3" t="inlineStr">
        <is>
          <t>M4</t>
        </is>
      </c>
      <c r="B3" t="n">
        <v>4</v>
      </c>
      <c r="C3" t="n">
        <v>0.7</v>
      </c>
      <c r="D3" t="n">
        <v>5.9</v>
      </c>
      <c r="E3" t="n">
        <v>4.5</v>
      </c>
    </row>
    <row r="4">
      <c r="A4" t="inlineStr">
        <is>
          <t>M5</t>
        </is>
      </c>
      <c r="B4" t="n">
        <v>5</v>
      </c>
      <c r="C4" t="n">
        <v>0.8</v>
      </c>
      <c r="D4" t="n">
        <v>6.9</v>
      </c>
      <c r="E4" t="n">
        <v>5.5</v>
      </c>
    </row>
    <row r="5">
      <c r="A5" t="inlineStr">
        <is>
          <t>M6</t>
        </is>
      </c>
      <c r="B5" t="n">
        <v>6</v>
      </c>
      <c r="C5" t="n">
        <v>1</v>
      </c>
      <c r="D5" t="n">
        <v>8.9</v>
      </c>
      <c r="E5" t="n">
        <v>6.6</v>
      </c>
    </row>
    <row r="6">
      <c r="A6" t="inlineStr">
        <is>
          <t>M8</t>
        </is>
      </c>
      <c r="B6" t="n">
        <v>8</v>
      </c>
      <c r="C6" t="n">
        <v>1.25</v>
      </c>
      <c r="D6" t="n">
        <v>11.6</v>
      </c>
      <c r="E6" t="n">
        <v>9</v>
      </c>
    </row>
    <row r="7">
      <c r="A7" t="inlineStr">
        <is>
          <t>M10</t>
        </is>
      </c>
      <c r="B7" t="n">
        <v>10</v>
      </c>
      <c r="C7" t="n">
        <v>1.5</v>
      </c>
      <c r="D7" t="n">
        <v>14.6</v>
      </c>
      <c r="E7" t="n">
        <v>11</v>
      </c>
    </row>
    <row r="8">
      <c r="A8" t="inlineStr">
        <is>
          <t>M12</t>
        </is>
      </c>
      <c r="B8" t="n">
        <v>12</v>
      </c>
      <c r="C8" t="n">
        <v>1.75</v>
      </c>
      <c r="D8" t="n">
        <v>16.6</v>
      </c>
      <c r="E8" t="n">
        <v>13.5</v>
      </c>
    </row>
    <row r="9">
      <c r="A9" t="inlineStr">
        <is>
          <t>M14</t>
        </is>
      </c>
      <c r="B9" t="n">
        <v>14</v>
      </c>
      <c r="C9" t="n">
        <v>2</v>
      </c>
      <c r="D9" t="n">
        <v>19.6</v>
      </c>
      <c r="E9" t="n">
        <v>15.5</v>
      </c>
    </row>
    <row r="10">
      <c r="A10" t="inlineStr">
        <is>
          <t>M16</t>
        </is>
      </c>
      <c r="B10" t="n">
        <v>16</v>
      </c>
      <c r="C10" t="n">
        <v>2</v>
      </c>
      <c r="D10" t="n">
        <v>22.5</v>
      </c>
      <c r="E10" t="n">
        <v>17.5</v>
      </c>
    </row>
    <row r="11">
      <c r="A11" t="inlineStr">
        <is>
          <t>M20</t>
        </is>
      </c>
      <c r="B11" t="n">
        <v>20</v>
      </c>
      <c r="C11" t="n">
        <v>2.5</v>
      </c>
      <c r="D11" t="n">
        <v>28.2</v>
      </c>
      <c r="E11" t="n">
        <v>22</v>
      </c>
    </row>
    <row r="12">
      <c r="A12" t="inlineStr">
        <is>
          <t>M24</t>
        </is>
      </c>
      <c r="B12" t="n">
        <v>24</v>
      </c>
      <c r="C12" t="n">
        <v>3</v>
      </c>
      <c r="D12" t="n">
        <v>33.6</v>
      </c>
      <c r="E12" t="n">
        <v>26</v>
      </c>
    </row>
    <row r="13">
      <c r="A13" t="inlineStr">
        <is>
          <t>M27</t>
        </is>
      </c>
      <c r="B13" t="n">
        <v>27</v>
      </c>
      <c r="C13" t="n">
        <v>3</v>
      </c>
      <c r="D13" t="n">
        <v>38</v>
      </c>
      <c r="E13" t="n">
        <v>30</v>
      </c>
    </row>
    <row r="14">
      <c r="A14" t="inlineStr">
        <is>
          <t>M30</t>
        </is>
      </c>
      <c r="B14" t="n">
        <v>30</v>
      </c>
      <c r="C14" t="n">
        <v>3.5</v>
      </c>
      <c r="D14" t="n">
        <v>42.8</v>
      </c>
      <c r="E14" t="n">
        <v>33</v>
      </c>
    </row>
    <row r="15">
      <c r="A15" t="inlineStr">
        <is>
          <t>M36</t>
        </is>
      </c>
      <c r="B15" t="n">
        <v>36</v>
      </c>
      <c r="C15" t="n">
        <v>4</v>
      </c>
      <c r="D15" t="n">
        <v>51.1</v>
      </c>
      <c r="E15" t="n">
        <v>39</v>
      </c>
    </row>
    <row r="17">
      <c r="A17" t="inlineStr">
        <is>
          <t>µ</t>
        </is>
      </c>
      <c r="B17" t="n">
        <v>0.08</v>
      </c>
      <c r="C17" t="n">
        <v>0.1</v>
      </c>
      <c r="D17" t="n">
        <v>0.12</v>
      </c>
      <c r="E17" t="n">
        <v>0.14</v>
      </c>
      <c r="F17" t="n">
        <v>0.16</v>
      </c>
      <c r="G17" t="n">
        <v>0.2</v>
      </c>
    </row>
    <row r="18">
      <c r="A18" t="inlineStr">
        <is>
          <t>Classe de qualité</t>
        </is>
      </c>
      <c r="B18" t="inlineStr">
        <is>
          <t>8.8</t>
        </is>
      </c>
      <c r="C18" t="inlineStr">
        <is>
          <t>10.9</t>
        </is>
      </c>
      <c r="D18" t="inlineStr">
        <is>
          <t>12.9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11" customWidth="1" min="4" max="4"/>
    <col width="11" customWidth="1" min="5" max="5"/>
    <col width="10" customWidth="1" min="6" max="6"/>
    <col width="10" customWidth="1" min="7" max="7"/>
    <col width="10" customWidth="1" min="8" max="8"/>
  </cols>
  <sheetData>
    <row r="1">
      <c r="A1" s="15" t="inlineStr">
        <is>
          <t>Couples de serrage (N·m) et précontraintes (kN), µ = 0,12</t>
        </is>
      </c>
    </row>
    <row r="3">
      <c r="A3" s="14" t="inlineStr">
        <is>
          <t>Vis</t>
        </is>
      </c>
      <c r="B3" s="14" t="inlineStr">
        <is>
          <t>Pas</t>
        </is>
      </c>
      <c r="C3" s="14" t="inlineStr">
        <is>
          <t>8.8 N·m</t>
        </is>
      </c>
      <c r="D3" s="14" t="inlineStr">
        <is>
          <t>10.9 N·m</t>
        </is>
      </c>
      <c r="E3" s="14" t="inlineStr">
        <is>
          <t>12.9 N·m</t>
        </is>
      </c>
      <c r="F3" s="14" t="inlineStr">
        <is>
          <t>8.8 kN</t>
        </is>
      </c>
      <c r="G3" s="14" t="inlineStr">
        <is>
          <t>10.9 kN</t>
        </is>
      </c>
      <c r="H3" s="14" t="inlineStr">
        <is>
          <t>12.9 kN</t>
        </is>
      </c>
    </row>
    <row r="4">
      <c r="A4">
        <f>'Données'!A2</f>
        <v/>
      </c>
      <c r="B4">
        <f>'Données'!C2</f>
        <v/>
      </c>
      <c r="C4" s="11">
        <f>(((PI()/4*((('Données'!B2-0.64952*'Données'!C2)+('Données'!B2-1.22687*'Données'!C2))/2)^2)*0.9*(IF('Données'!B2&lt;=16,640,660))/SQRT(1+3*(1.5*('Données'!B2-0.64952*'Données'!C2)/((('Données'!B2-0.64952*'Données'!C2)+('Données'!B2-1.22687*'Données'!C2))/2)*('Données'!C2/(PI()*('Données'!B2-0.64952*'Données'!C2))+1.155*0.12))^2))*(0.16*'Données'!C2+0.58*('Données'!B2-0.64952*'Données'!C2)*0.12+('Données'!D2+'Données'!E2)/4*0.12)/1000)</f>
        <v/>
      </c>
      <c r="D4" s="11">
        <f>(((PI()/4*((('Données'!B2-0.64952*'Données'!C2)+('Données'!B2-1.22687*'Données'!C2))/2)^2)*0.9*(940)/SQRT(1+3*(1.5*('Données'!B2-0.64952*'Données'!C2)/((('Données'!B2-0.64952*'Données'!C2)+('Données'!B2-1.22687*'Données'!C2))/2)*('Données'!C2/(PI()*('Données'!B2-0.64952*'Données'!C2))+1.155*0.12))^2))*(0.16*'Données'!C2+0.58*('Données'!B2-0.64952*'Données'!C2)*0.12+('Données'!D2+'Données'!E2)/4*0.12)/1000)</f>
        <v/>
      </c>
      <c r="E4" s="11">
        <f>(((PI()/4*((('Données'!B2-0.64952*'Données'!C2)+('Données'!B2-1.22687*'Données'!C2))/2)^2)*0.9*(1100)/SQRT(1+3*(1.5*('Données'!B2-0.64952*'Données'!C2)/((('Données'!B2-0.64952*'Données'!C2)+('Données'!B2-1.22687*'Données'!C2))/2)*('Données'!C2/(PI()*('Données'!B2-0.64952*'Données'!C2))+1.155*0.12))^2))*(0.16*'Données'!C2+0.58*('Données'!B2-0.64952*'Données'!C2)*0.12+('Données'!D2+'Données'!E2)/4*0.12)/1000)</f>
        <v/>
      </c>
      <c r="F4" s="11">
        <f>((PI()/4*((('Données'!B2-0.64952*'Données'!C2)+('Données'!B2-1.22687*'Données'!C2))/2)^2)*0.9*(IF('Données'!B2&lt;=16,640,660))/SQRT(1+3*(1.5*('Données'!B2-0.64952*'Données'!C2)/((('Données'!B2-0.64952*'Données'!C2)+('Données'!B2-1.22687*'Données'!C2))/2)*('Données'!C2/(PI()*('Données'!B2-0.64952*'Données'!C2))+1.155*0.12))^2))/1000</f>
        <v/>
      </c>
      <c r="G4" s="11">
        <f>((PI()/4*((('Données'!B2-0.64952*'Données'!C2)+('Données'!B2-1.22687*'Données'!C2))/2)^2)*0.9*(940)/SQRT(1+3*(1.5*('Données'!B2-0.64952*'Données'!C2)/((('Données'!B2-0.64952*'Données'!C2)+('Données'!B2-1.22687*'Données'!C2))/2)*('Données'!C2/(PI()*('Données'!B2-0.64952*'Données'!C2))+1.155*0.12))^2))/1000</f>
        <v/>
      </c>
      <c r="H4" s="11">
        <f>((PI()/4*((('Données'!B2-0.64952*'Données'!C2)+('Données'!B2-1.22687*'Données'!C2))/2)^2)*0.9*(1100)/SQRT(1+3*(1.5*('Données'!B2-0.64952*'Données'!C2)/((('Données'!B2-0.64952*'Données'!C2)+('Données'!B2-1.22687*'Données'!C2))/2)*('Données'!C2/(PI()*('Données'!B2-0.64952*'Données'!C2))+1.155*0.12))^2))/1000</f>
        <v/>
      </c>
    </row>
    <row r="5">
      <c r="A5" s="16">
        <f>'Données'!A3</f>
        <v/>
      </c>
      <c r="B5" s="16">
        <f>'Données'!C3</f>
        <v/>
      </c>
      <c r="C5" s="17">
        <f>(((PI()/4*((('Données'!B3-0.64952*'Données'!C3)+('Données'!B3-1.22687*'Données'!C3))/2)^2)*0.9*(IF('Données'!B3&lt;=16,640,660))/SQRT(1+3*(1.5*('Données'!B3-0.64952*'Données'!C3)/((('Données'!B3-0.64952*'Données'!C3)+('Données'!B3-1.22687*'Données'!C3))/2)*('Données'!C3/(PI()*('Données'!B3-0.64952*'Données'!C3))+1.155*0.12))^2))*(0.16*'Données'!C3+0.58*('Données'!B3-0.64952*'Données'!C3)*0.12+('Données'!D3+'Données'!E3)/4*0.12)/1000)</f>
        <v/>
      </c>
      <c r="D5" s="17">
        <f>(((PI()/4*((('Données'!B3-0.64952*'Données'!C3)+('Données'!B3-1.22687*'Données'!C3))/2)^2)*0.9*(940)/SQRT(1+3*(1.5*('Données'!B3-0.64952*'Données'!C3)/((('Données'!B3-0.64952*'Données'!C3)+('Données'!B3-1.22687*'Données'!C3))/2)*('Données'!C3/(PI()*('Données'!B3-0.64952*'Données'!C3))+1.155*0.12))^2))*(0.16*'Données'!C3+0.58*('Données'!B3-0.64952*'Données'!C3)*0.12+('Données'!D3+'Données'!E3)/4*0.12)/1000)</f>
        <v/>
      </c>
      <c r="E5" s="17">
        <f>(((PI()/4*((('Données'!B3-0.64952*'Données'!C3)+('Données'!B3-1.22687*'Données'!C3))/2)^2)*0.9*(1100)/SQRT(1+3*(1.5*('Données'!B3-0.64952*'Données'!C3)/((('Données'!B3-0.64952*'Données'!C3)+('Données'!B3-1.22687*'Données'!C3))/2)*('Données'!C3/(PI()*('Données'!B3-0.64952*'Données'!C3))+1.155*0.12))^2))*(0.16*'Données'!C3+0.58*('Données'!B3-0.64952*'Données'!C3)*0.12+('Données'!D3+'Données'!E3)/4*0.12)/1000)</f>
        <v/>
      </c>
      <c r="F5" s="17">
        <f>((PI()/4*((('Données'!B3-0.64952*'Données'!C3)+('Données'!B3-1.22687*'Données'!C3))/2)^2)*0.9*(IF('Données'!B3&lt;=16,640,660))/SQRT(1+3*(1.5*('Données'!B3-0.64952*'Données'!C3)/((('Données'!B3-0.64952*'Données'!C3)+('Données'!B3-1.22687*'Données'!C3))/2)*('Données'!C3/(PI()*('Données'!B3-0.64952*'Données'!C3))+1.155*0.12))^2))/1000</f>
        <v/>
      </c>
      <c r="G5" s="17">
        <f>((PI()/4*((('Données'!B3-0.64952*'Données'!C3)+('Données'!B3-1.22687*'Données'!C3))/2)^2)*0.9*(940)/SQRT(1+3*(1.5*('Données'!B3-0.64952*'Données'!C3)/((('Données'!B3-0.64952*'Données'!C3)+('Données'!B3-1.22687*'Données'!C3))/2)*('Données'!C3/(PI()*('Données'!B3-0.64952*'Données'!C3))+1.155*0.12))^2))/1000</f>
        <v/>
      </c>
      <c r="H5" s="17">
        <f>((PI()/4*((('Données'!B3-0.64952*'Données'!C3)+('Données'!B3-1.22687*'Données'!C3))/2)^2)*0.9*(1100)/SQRT(1+3*(1.5*('Données'!B3-0.64952*'Données'!C3)/((('Données'!B3-0.64952*'Données'!C3)+('Données'!B3-1.22687*'Données'!C3))/2)*('Données'!C3/(PI()*('Données'!B3-0.64952*'Données'!C3))+1.155*0.12))^2))/1000</f>
        <v/>
      </c>
    </row>
    <row r="6">
      <c r="A6">
        <f>'Données'!A4</f>
        <v/>
      </c>
      <c r="B6">
        <f>'Données'!C4</f>
        <v/>
      </c>
      <c r="C6" s="11">
        <f>(((PI()/4*((('Données'!B4-0.64952*'Données'!C4)+('Données'!B4-1.22687*'Données'!C4))/2)^2)*0.9*(IF('Données'!B4&lt;=16,640,660))/SQRT(1+3*(1.5*('Données'!B4-0.64952*'Données'!C4)/((('Données'!B4-0.64952*'Données'!C4)+('Données'!B4-1.22687*'Données'!C4))/2)*('Données'!C4/(PI()*('Données'!B4-0.64952*'Données'!C4))+1.155*0.12))^2))*(0.16*'Données'!C4+0.58*('Données'!B4-0.64952*'Données'!C4)*0.12+('Données'!D4+'Données'!E4)/4*0.12)/1000)</f>
        <v/>
      </c>
      <c r="D6" s="11">
        <f>(((PI()/4*((('Données'!B4-0.64952*'Données'!C4)+('Données'!B4-1.22687*'Données'!C4))/2)^2)*0.9*(940)/SQRT(1+3*(1.5*('Données'!B4-0.64952*'Données'!C4)/((('Données'!B4-0.64952*'Données'!C4)+('Données'!B4-1.22687*'Données'!C4))/2)*('Données'!C4/(PI()*('Données'!B4-0.64952*'Données'!C4))+1.155*0.12))^2))*(0.16*'Données'!C4+0.58*('Données'!B4-0.64952*'Données'!C4)*0.12+('Données'!D4+'Données'!E4)/4*0.12)/1000)</f>
        <v/>
      </c>
      <c r="E6" s="11">
        <f>(((PI()/4*((('Données'!B4-0.64952*'Données'!C4)+('Données'!B4-1.22687*'Données'!C4))/2)^2)*0.9*(1100)/SQRT(1+3*(1.5*('Données'!B4-0.64952*'Données'!C4)/((('Données'!B4-0.64952*'Données'!C4)+('Données'!B4-1.22687*'Données'!C4))/2)*('Données'!C4/(PI()*('Données'!B4-0.64952*'Données'!C4))+1.155*0.12))^2))*(0.16*'Données'!C4+0.58*('Données'!B4-0.64952*'Données'!C4)*0.12+('Données'!D4+'Données'!E4)/4*0.12)/1000)</f>
        <v/>
      </c>
      <c r="F6" s="11">
        <f>((PI()/4*((('Données'!B4-0.64952*'Données'!C4)+('Données'!B4-1.22687*'Données'!C4))/2)^2)*0.9*(IF('Données'!B4&lt;=16,640,660))/SQRT(1+3*(1.5*('Données'!B4-0.64952*'Données'!C4)/((('Données'!B4-0.64952*'Données'!C4)+('Données'!B4-1.22687*'Données'!C4))/2)*('Données'!C4/(PI()*('Données'!B4-0.64952*'Données'!C4))+1.155*0.12))^2))/1000</f>
        <v/>
      </c>
      <c r="G6" s="11">
        <f>((PI()/4*((('Données'!B4-0.64952*'Données'!C4)+('Données'!B4-1.22687*'Données'!C4))/2)^2)*0.9*(940)/SQRT(1+3*(1.5*('Données'!B4-0.64952*'Données'!C4)/((('Données'!B4-0.64952*'Données'!C4)+('Données'!B4-1.22687*'Données'!C4))/2)*('Données'!C4/(PI()*('Données'!B4-0.64952*'Données'!C4))+1.155*0.12))^2))/1000</f>
        <v/>
      </c>
      <c r="H6" s="11">
        <f>((PI()/4*((('Données'!B4-0.64952*'Données'!C4)+('Données'!B4-1.22687*'Données'!C4))/2)^2)*0.9*(1100)/SQRT(1+3*(1.5*('Données'!B4-0.64952*'Données'!C4)/((('Données'!B4-0.64952*'Données'!C4)+('Données'!B4-1.22687*'Données'!C4))/2)*('Données'!C4/(PI()*('Données'!B4-0.64952*'Données'!C4))+1.155*0.12))^2))/1000</f>
        <v/>
      </c>
    </row>
    <row r="7">
      <c r="A7" s="16">
        <f>'Données'!A5</f>
        <v/>
      </c>
      <c r="B7" s="16">
        <f>'Données'!C5</f>
        <v/>
      </c>
      <c r="C7" s="18">
        <f>(((PI()/4*((('Données'!B5-0.64952*'Données'!C5)+('Données'!B5-1.22687*'Données'!C5))/2)^2)*0.9*(IF('Données'!B5&lt;=16,640,660))/SQRT(1+3*(1.5*('Données'!B5-0.64952*'Données'!C5)/((('Données'!B5-0.64952*'Données'!C5)+('Données'!B5-1.22687*'Données'!C5))/2)*('Données'!C5/(PI()*('Données'!B5-0.64952*'Données'!C5))+1.155*0.12))^2))*(0.16*'Données'!C5+0.58*('Données'!B5-0.64952*'Données'!C5)*0.12+('Données'!D5+'Données'!E5)/4*0.12)/1000)</f>
        <v/>
      </c>
      <c r="D7" s="18">
        <f>(((PI()/4*((('Données'!B5-0.64952*'Données'!C5)+('Données'!B5-1.22687*'Données'!C5))/2)^2)*0.9*(940)/SQRT(1+3*(1.5*('Données'!B5-0.64952*'Données'!C5)/((('Données'!B5-0.64952*'Données'!C5)+('Données'!B5-1.22687*'Données'!C5))/2)*('Données'!C5/(PI()*('Données'!B5-0.64952*'Données'!C5))+1.155*0.12))^2))*(0.16*'Données'!C5+0.58*('Données'!B5-0.64952*'Données'!C5)*0.12+('Données'!D5+'Données'!E5)/4*0.12)/1000)</f>
        <v/>
      </c>
      <c r="E7" s="18">
        <f>(((PI()/4*((('Données'!B5-0.64952*'Données'!C5)+('Données'!B5-1.22687*'Données'!C5))/2)^2)*0.9*(1100)/SQRT(1+3*(1.5*('Données'!B5-0.64952*'Données'!C5)/((('Données'!B5-0.64952*'Données'!C5)+('Données'!B5-1.22687*'Données'!C5))/2)*('Données'!C5/(PI()*('Données'!B5-0.64952*'Données'!C5))+1.155*0.12))^2))*(0.16*'Données'!C5+0.58*('Données'!B5-0.64952*'Données'!C5)*0.12+('Données'!D5+'Données'!E5)/4*0.12)/1000)</f>
        <v/>
      </c>
      <c r="F7" s="18">
        <f>((PI()/4*((('Données'!B5-0.64952*'Données'!C5)+('Données'!B5-1.22687*'Données'!C5))/2)^2)*0.9*(IF('Données'!B5&lt;=16,640,660))/SQRT(1+3*(1.5*('Données'!B5-0.64952*'Données'!C5)/((('Données'!B5-0.64952*'Données'!C5)+('Données'!B5-1.22687*'Données'!C5))/2)*('Données'!C5/(PI()*('Données'!B5-0.64952*'Données'!C5))+1.155*0.12))^2))/1000</f>
        <v/>
      </c>
      <c r="G7" s="18">
        <f>((PI()/4*((('Données'!B5-0.64952*'Données'!C5)+('Données'!B5-1.22687*'Données'!C5))/2)^2)*0.9*(940)/SQRT(1+3*(1.5*('Données'!B5-0.64952*'Données'!C5)/((('Données'!B5-0.64952*'Données'!C5)+('Données'!B5-1.22687*'Données'!C5))/2)*('Données'!C5/(PI()*('Données'!B5-0.64952*'Données'!C5))+1.155*0.12))^2))/1000</f>
        <v/>
      </c>
      <c r="H7" s="18">
        <f>((PI()/4*((('Données'!B5-0.64952*'Données'!C5)+('Données'!B5-1.22687*'Données'!C5))/2)^2)*0.9*(1100)/SQRT(1+3*(1.5*('Données'!B5-0.64952*'Données'!C5)/((('Données'!B5-0.64952*'Données'!C5)+('Données'!B5-1.22687*'Données'!C5))/2)*('Données'!C5/(PI()*('Données'!B5-0.64952*'Données'!C5))+1.155*0.12))^2))/1000</f>
        <v/>
      </c>
    </row>
    <row r="8">
      <c r="A8">
        <f>'Données'!A6</f>
        <v/>
      </c>
      <c r="B8">
        <f>'Données'!C6</f>
        <v/>
      </c>
      <c r="C8" s="19">
        <f>(((PI()/4*((('Données'!B6-0.64952*'Données'!C6)+('Données'!B6-1.22687*'Données'!C6))/2)^2)*0.9*(IF('Données'!B6&lt;=16,640,660))/SQRT(1+3*(1.5*('Données'!B6-0.64952*'Données'!C6)/((('Données'!B6-0.64952*'Données'!C6)+('Données'!B6-1.22687*'Données'!C6))/2)*('Données'!C6/(PI()*('Données'!B6-0.64952*'Données'!C6))+1.155*0.12))^2))*(0.16*'Données'!C6+0.58*('Données'!B6-0.64952*'Données'!C6)*0.12+('Données'!D6+'Données'!E6)/4*0.12)/1000)</f>
        <v/>
      </c>
      <c r="D8" s="19">
        <f>(((PI()/4*((('Données'!B6-0.64952*'Données'!C6)+('Données'!B6-1.22687*'Données'!C6))/2)^2)*0.9*(940)/SQRT(1+3*(1.5*('Données'!B6-0.64952*'Données'!C6)/((('Données'!B6-0.64952*'Données'!C6)+('Données'!B6-1.22687*'Données'!C6))/2)*('Données'!C6/(PI()*('Données'!B6-0.64952*'Données'!C6))+1.155*0.12))^2))*(0.16*'Données'!C6+0.58*('Données'!B6-0.64952*'Données'!C6)*0.12+('Données'!D6+'Données'!E6)/4*0.12)/1000)</f>
        <v/>
      </c>
      <c r="E8" s="19">
        <f>(((PI()/4*((('Données'!B6-0.64952*'Données'!C6)+('Données'!B6-1.22687*'Données'!C6))/2)^2)*0.9*(1100)/SQRT(1+3*(1.5*('Données'!B6-0.64952*'Données'!C6)/((('Données'!B6-0.64952*'Données'!C6)+('Données'!B6-1.22687*'Données'!C6))/2)*('Données'!C6/(PI()*('Données'!B6-0.64952*'Données'!C6))+1.155*0.12))^2))*(0.16*'Données'!C6+0.58*('Données'!B6-0.64952*'Données'!C6)*0.12+('Données'!D6+'Données'!E6)/4*0.12)/1000)</f>
        <v/>
      </c>
      <c r="F8" s="19">
        <f>((PI()/4*((('Données'!B6-0.64952*'Données'!C6)+('Données'!B6-1.22687*'Données'!C6))/2)^2)*0.9*(IF('Données'!B6&lt;=16,640,660))/SQRT(1+3*(1.5*('Données'!B6-0.64952*'Données'!C6)/((('Données'!B6-0.64952*'Données'!C6)+('Données'!B6-1.22687*'Données'!C6))/2)*('Données'!C6/(PI()*('Données'!B6-0.64952*'Données'!C6))+1.155*0.12))^2))/1000</f>
        <v/>
      </c>
      <c r="G8" s="19">
        <f>((PI()/4*((('Données'!B6-0.64952*'Données'!C6)+('Données'!B6-1.22687*'Données'!C6))/2)^2)*0.9*(940)/SQRT(1+3*(1.5*('Données'!B6-0.64952*'Données'!C6)/((('Données'!B6-0.64952*'Données'!C6)+('Données'!B6-1.22687*'Données'!C6))/2)*('Données'!C6/(PI()*('Données'!B6-0.64952*'Données'!C6))+1.155*0.12))^2))/1000</f>
        <v/>
      </c>
      <c r="H8" s="19">
        <f>((PI()/4*((('Données'!B6-0.64952*'Données'!C6)+('Données'!B6-1.22687*'Données'!C6))/2)^2)*0.9*(1100)/SQRT(1+3*(1.5*('Données'!B6-0.64952*'Données'!C6)/((('Données'!B6-0.64952*'Données'!C6)+('Données'!B6-1.22687*'Données'!C6))/2)*('Données'!C6/(PI()*('Données'!B6-0.64952*'Données'!C6))+1.155*0.12))^2))/1000</f>
        <v/>
      </c>
    </row>
    <row r="9">
      <c r="A9" s="16">
        <f>'Données'!A7</f>
        <v/>
      </c>
      <c r="B9" s="16">
        <f>'Données'!C7</f>
        <v/>
      </c>
      <c r="C9" s="18">
        <f>(((PI()/4*((('Données'!B7-0.64952*'Données'!C7)+('Données'!B7-1.22687*'Données'!C7))/2)^2)*0.9*(IF('Données'!B7&lt;=16,640,660))/SQRT(1+3*(1.5*('Données'!B7-0.64952*'Données'!C7)/((('Données'!B7-0.64952*'Données'!C7)+('Données'!B7-1.22687*'Données'!C7))/2)*('Données'!C7/(PI()*('Données'!B7-0.64952*'Données'!C7))+1.155*0.12))^2))*(0.16*'Données'!C7+0.58*('Données'!B7-0.64952*'Données'!C7)*0.12+('Données'!D7+'Données'!E7)/4*0.12)/1000)</f>
        <v/>
      </c>
      <c r="D9" s="18">
        <f>(((PI()/4*((('Données'!B7-0.64952*'Données'!C7)+('Données'!B7-1.22687*'Données'!C7))/2)^2)*0.9*(940)/SQRT(1+3*(1.5*('Données'!B7-0.64952*'Données'!C7)/((('Données'!B7-0.64952*'Données'!C7)+('Données'!B7-1.22687*'Données'!C7))/2)*('Données'!C7/(PI()*('Données'!B7-0.64952*'Données'!C7))+1.155*0.12))^2))*(0.16*'Données'!C7+0.58*('Données'!B7-0.64952*'Données'!C7)*0.12+('Données'!D7+'Données'!E7)/4*0.12)/1000)</f>
        <v/>
      </c>
      <c r="E9" s="18">
        <f>(((PI()/4*((('Données'!B7-0.64952*'Données'!C7)+('Données'!B7-1.22687*'Données'!C7))/2)^2)*0.9*(1100)/SQRT(1+3*(1.5*('Données'!B7-0.64952*'Données'!C7)/((('Données'!B7-0.64952*'Données'!C7)+('Données'!B7-1.22687*'Données'!C7))/2)*('Données'!C7/(PI()*('Données'!B7-0.64952*'Données'!C7))+1.155*0.12))^2))*(0.16*'Données'!C7+0.58*('Données'!B7-0.64952*'Données'!C7)*0.12+('Données'!D7+'Données'!E7)/4*0.12)/1000)</f>
        <v/>
      </c>
      <c r="F9" s="18">
        <f>((PI()/4*((('Données'!B7-0.64952*'Données'!C7)+('Données'!B7-1.22687*'Données'!C7))/2)^2)*0.9*(IF('Données'!B7&lt;=16,640,660))/SQRT(1+3*(1.5*('Données'!B7-0.64952*'Données'!C7)/((('Données'!B7-0.64952*'Données'!C7)+('Données'!B7-1.22687*'Données'!C7))/2)*('Données'!C7/(PI()*('Données'!B7-0.64952*'Données'!C7))+1.155*0.12))^2))/1000</f>
        <v/>
      </c>
      <c r="G9" s="18">
        <f>((PI()/4*((('Données'!B7-0.64952*'Données'!C7)+('Données'!B7-1.22687*'Données'!C7))/2)^2)*0.9*(940)/SQRT(1+3*(1.5*('Données'!B7-0.64952*'Données'!C7)/((('Données'!B7-0.64952*'Données'!C7)+('Données'!B7-1.22687*'Données'!C7))/2)*('Données'!C7/(PI()*('Données'!B7-0.64952*'Données'!C7))+1.155*0.12))^2))/1000</f>
        <v/>
      </c>
      <c r="H9" s="18">
        <f>((PI()/4*((('Données'!B7-0.64952*'Données'!C7)+('Données'!B7-1.22687*'Données'!C7))/2)^2)*0.9*(1100)/SQRT(1+3*(1.5*('Données'!B7-0.64952*'Données'!C7)/((('Données'!B7-0.64952*'Données'!C7)+('Données'!B7-1.22687*'Données'!C7))/2)*('Données'!C7/(PI()*('Données'!B7-0.64952*'Données'!C7))+1.155*0.12))^2))/1000</f>
        <v/>
      </c>
    </row>
    <row r="10">
      <c r="A10">
        <f>'Données'!A8</f>
        <v/>
      </c>
      <c r="B10">
        <f>'Données'!C8</f>
        <v/>
      </c>
      <c r="C10" s="19">
        <f>(((PI()/4*((('Données'!B8-0.64952*'Données'!C8)+('Données'!B8-1.22687*'Données'!C8))/2)^2)*0.9*(IF('Données'!B8&lt;=16,640,660))/SQRT(1+3*(1.5*('Données'!B8-0.64952*'Données'!C8)/((('Données'!B8-0.64952*'Données'!C8)+('Données'!B8-1.22687*'Données'!C8))/2)*('Données'!C8/(PI()*('Données'!B8-0.64952*'Données'!C8))+1.155*0.12))^2))*(0.16*'Données'!C8+0.58*('Données'!B8-0.64952*'Données'!C8)*0.12+('Données'!D8+'Données'!E8)/4*0.12)/1000)</f>
        <v/>
      </c>
      <c r="D10" s="19">
        <f>(((PI()/4*((('Données'!B8-0.64952*'Données'!C8)+('Données'!B8-1.22687*'Données'!C8))/2)^2)*0.9*(940)/SQRT(1+3*(1.5*('Données'!B8-0.64952*'Données'!C8)/((('Données'!B8-0.64952*'Données'!C8)+('Données'!B8-1.22687*'Données'!C8))/2)*('Données'!C8/(PI()*('Données'!B8-0.64952*'Données'!C8))+1.155*0.12))^2))*(0.16*'Données'!C8+0.58*('Données'!B8-0.64952*'Données'!C8)*0.12+('Données'!D8+'Données'!E8)/4*0.12)/1000)</f>
        <v/>
      </c>
      <c r="E10" s="19">
        <f>(((PI()/4*((('Données'!B8-0.64952*'Données'!C8)+('Données'!B8-1.22687*'Données'!C8))/2)^2)*0.9*(1100)/SQRT(1+3*(1.5*('Données'!B8-0.64952*'Données'!C8)/((('Données'!B8-0.64952*'Données'!C8)+('Données'!B8-1.22687*'Données'!C8))/2)*('Données'!C8/(PI()*('Données'!B8-0.64952*'Données'!C8))+1.155*0.12))^2))*(0.16*'Données'!C8+0.58*('Données'!B8-0.64952*'Données'!C8)*0.12+('Données'!D8+'Données'!E8)/4*0.12)/1000)</f>
        <v/>
      </c>
      <c r="F10" s="19">
        <f>((PI()/4*((('Données'!B8-0.64952*'Données'!C8)+('Données'!B8-1.22687*'Données'!C8))/2)^2)*0.9*(IF('Données'!B8&lt;=16,640,660))/SQRT(1+3*(1.5*('Données'!B8-0.64952*'Données'!C8)/((('Données'!B8-0.64952*'Données'!C8)+('Données'!B8-1.22687*'Données'!C8))/2)*('Données'!C8/(PI()*('Données'!B8-0.64952*'Données'!C8))+1.155*0.12))^2))/1000</f>
        <v/>
      </c>
      <c r="G10" s="19">
        <f>((PI()/4*((('Données'!B8-0.64952*'Données'!C8)+('Données'!B8-1.22687*'Données'!C8))/2)^2)*0.9*(940)/SQRT(1+3*(1.5*('Données'!B8-0.64952*'Données'!C8)/((('Données'!B8-0.64952*'Données'!C8)+('Données'!B8-1.22687*'Données'!C8))/2)*('Données'!C8/(PI()*('Données'!B8-0.64952*'Données'!C8))+1.155*0.12))^2))/1000</f>
        <v/>
      </c>
      <c r="H10" s="19">
        <f>((PI()/4*((('Données'!B8-0.64952*'Données'!C8)+('Données'!B8-1.22687*'Données'!C8))/2)^2)*0.9*(1100)/SQRT(1+3*(1.5*('Données'!B8-0.64952*'Données'!C8)/((('Données'!B8-0.64952*'Données'!C8)+('Données'!B8-1.22687*'Données'!C8))/2)*('Données'!C8/(PI()*('Données'!B8-0.64952*'Données'!C8))+1.155*0.12))^2))/1000</f>
        <v/>
      </c>
    </row>
    <row r="11">
      <c r="A11" s="16">
        <f>'Données'!A9</f>
        <v/>
      </c>
      <c r="B11" s="16">
        <f>'Données'!C9</f>
        <v/>
      </c>
      <c r="C11" s="18">
        <f>(((PI()/4*((('Données'!B9-0.64952*'Données'!C9)+('Données'!B9-1.22687*'Données'!C9))/2)^2)*0.9*(IF('Données'!B9&lt;=16,640,660))/SQRT(1+3*(1.5*('Données'!B9-0.64952*'Données'!C9)/((('Données'!B9-0.64952*'Données'!C9)+('Données'!B9-1.22687*'Données'!C9))/2)*('Données'!C9/(PI()*('Données'!B9-0.64952*'Données'!C9))+1.155*0.12))^2))*(0.16*'Données'!C9+0.58*('Données'!B9-0.64952*'Données'!C9)*0.12+('Données'!D9+'Données'!E9)/4*0.12)/1000)</f>
        <v/>
      </c>
      <c r="D11" s="18">
        <f>(((PI()/4*((('Données'!B9-0.64952*'Données'!C9)+('Données'!B9-1.22687*'Données'!C9))/2)^2)*0.9*(940)/SQRT(1+3*(1.5*('Données'!B9-0.64952*'Données'!C9)/((('Données'!B9-0.64952*'Données'!C9)+('Données'!B9-1.22687*'Données'!C9))/2)*('Données'!C9/(PI()*('Données'!B9-0.64952*'Données'!C9))+1.155*0.12))^2))*(0.16*'Données'!C9+0.58*('Données'!B9-0.64952*'Données'!C9)*0.12+('Données'!D9+'Données'!E9)/4*0.12)/1000)</f>
        <v/>
      </c>
      <c r="E11" s="18">
        <f>(((PI()/4*((('Données'!B9-0.64952*'Données'!C9)+('Données'!B9-1.22687*'Données'!C9))/2)^2)*0.9*(1100)/SQRT(1+3*(1.5*('Données'!B9-0.64952*'Données'!C9)/((('Données'!B9-0.64952*'Données'!C9)+('Données'!B9-1.22687*'Données'!C9))/2)*('Données'!C9/(PI()*('Données'!B9-0.64952*'Données'!C9))+1.155*0.12))^2))*(0.16*'Données'!C9+0.58*('Données'!B9-0.64952*'Données'!C9)*0.12+('Données'!D9+'Données'!E9)/4*0.12)/1000)</f>
        <v/>
      </c>
      <c r="F11" s="18">
        <f>((PI()/4*((('Données'!B9-0.64952*'Données'!C9)+('Données'!B9-1.22687*'Données'!C9))/2)^2)*0.9*(IF('Données'!B9&lt;=16,640,660))/SQRT(1+3*(1.5*('Données'!B9-0.64952*'Données'!C9)/((('Données'!B9-0.64952*'Données'!C9)+('Données'!B9-1.22687*'Données'!C9))/2)*('Données'!C9/(PI()*('Données'!B9-0.64952*'Données'!C9))+1.155*0.12))^2))/1000</f>
        <v/>
      </c>
      <c r="G11" s="18">
        <f>((PI()/4*((('Données'!B9-0.64952*'Données'!C9)+('Données'!B9-1.22687*'Données'!C9))/2)^2)*0.9*(940)/SQRT(1+3*(1.5*('Données'!B9-0.64952*'Données'!C9)/((('Données'!B9-0.64952*'Données'!C9)+('Données'!B9-1.22687*'Données'!C9))/2)*('Données'!C9/(PI()*('Données'!B9-0.64952*'Données'!C9))+1.155*0.12))^2))/1000</f>
        <v/>
      </c>
      <c r="H11" s="18">
        <f>((PI()/4*((('Données'!B9-0.64952*'Données'!C9)+('Données'!B9-1.22687*'Données'!C9))/2)^2)*0.9*(1100)/SQRT(1+3*(1.5*('Données'!B9-0.64952*'Données'!C9)/((('Données'!B9-0.64952*'Données'!C9)+('Données'!B9-1.22687*'Données'!C9))/2)*('Données'!C9/(PI()*('Données'!B9-0.64952*'Données'!C9))+1.155*0.12))^2))/1000</f>
        <v/>
      </c>
    </row>
    <row r="12">
      <c r="A12">
        <f>'Données'!A10</f>
        <v/>
      </c>
      <c r="B12">
        <f>'Données'!C10</f>
        <v/>
      </c>
      <c r="C12" s="19">
        <f>(((PI()/4*((('Données'!B10-0.64952*'Données'!C10)+('Données'!B10-1.22687*'Données'!C10))/2)^2)*0.9*(IF('Données'!B10&lt;=16,640,660))/SQRT(1+3*(1.5*('Données'!B10-0.64952*'Données'!C10)/((('Données'!B10-0.64952*'Données'!C10)+('Données'!B10-1.22687*'Données'!C10))/2)*('Données'!C10/(PI()*('Données'!B10-0.64952*'Données'!C10))+1.155*0.12))^2))*(0.16*'Données'!C10+0.58*('Données'!B10-0.64952*'Données'!C10)*0.12+('Données'!D10+'Données'!E10)/4*0.12)/1000)</f>
        <v/>
      </c>
      <c r="D12" s="19">
        <f>(((PI()/4*((('Données'!B10-0.64952*'Données'!C10)+('Données'!B10-1.22687*'Données'!C10))/2)^2)*0.9*(940)/SQRT(1+3*(1.5*('Données'!B10-0.64952*'Données'!C10)/((('Données'!B10-0.64952*'Données'!C10)+('Données'!B10-1.22687*'Données'!C10))/2)*('Données'!C10/(PI()*('Données'!B10-0.64952*'Données'!C10))+1.155*0.12))^2))*(0.16*'Données'!C10+0.58*('Données'!B10-0.64952*'Données'!C10)*0.12+('Données'!D10+'Données'!E10)/4*0.12)/1000)</f>
        <v/>
      </c>
      <c r="E12" s="19">
        <f>(((PI()/4*((('Données'!B10-0.64952*'Données'!C10)+('Données'!B10-1.22687*'Données'!C10))/2)^2)*0.9*(1100)/SQRT(1+3*(1.5*('Données'!B10-0.64952*'Données'!C10)/((('Données'!B10-0.64952*'Données'!C10)+('Données'!B10-1.22687*'Données'!C10))/2)*('Données'!C10/(PI()*('Données'!B10-0.64952*'Données'!C10))+1.155*0.12))^2))*(0.16*'Données'!C10+0.58*('Données'!B10-0.64952*'Données'!C10)*0.12+('Données'!D10+'Données'!E10)/4*0.12)/1000)</f>
        <v/>
      </c>
      <c r="F12" s="19">
        <f>((PI()/4*((('Données'!B10-0.64952*'Données'!C10)+('Données'!B10-1.22687*'Données'!C10))/2)^2)*0.9*(IF('Données'!B10&lt;=16,640,660))/SQRT(1+3*(1.5*('Données'!B10-0.64952*'Données'!C10)/((('Données'!B10-0.64952*'Données'!C10)+('Données'!B10-1.22687*'Données'!C10))/2)*('Données'!C10/(PI()*('Données'!B10-0.64952*'Données'!C10))+1.155*0.12))^2))/1000</f>
        <v/>
      </c>
      <c r="G12" s="19">
        <f>((PI()/4*((('Données'!B10-0.64952*'Données'!C10)+('Données'!B10-1.22687*'Données'!C10))/2)^2)*0.9*(940)/SQRT(1+3*(1.5*('Données'!B10-0.64952*'Données'!C10)/((('Données'!B10-0.64952*'Données'!C10)+('Données'!B10-1.22687*'Données'!C10))/2)*('Données'!C10/(PI()*('Données'!B10-0.64952*'Données'!C10))+1.155*0.12))^2))/1000</f>
        <v/>
      </c>
      <c r="H12" s="19">
        <f>((PI()/4*((('Données'!B10-0.64952*'Données'!C10)+('Données'!B10-1.22687*'Données'!C10))/2)^2)*0.9*(1100)/SQRT(1+3*(1.5*('Données'!B10-0.64952*'Données'!C10)/((('Données'!B10-0.64952*'Données'!C10)+('Données'!B10-1.22687*'Données'!C10))/2)*('Données'!C10/(PI()*('Données'!B10-0.64952*'Données'!C10))+1.155*0.12))^2))/1000</f>
        <v/>
      </c>
    </row>
    <row r="13">
      <c r="A13" s="16">
        <f>'Données'!A11</f>
        <v/>
      </c>
      <c r="B13" s="16">
        <f>'Données'!C11</f>
        <v/>
      </c>
      <c r="C13" s="18">
        <f>(((PI()/4*((('Données'!B11-0.64952*'Données'!C11)+('Données'!B11-1.22687*'Données'!C11))/2)^2)*0.9*(IF('Données'!B11&lt;=16,640,660))/SQRT(1+3*(1.5*('Données'!B11-0.64952*'Données'!C11)/((('Données'!B11-0.64952*'Données'!C11)+('Données'!B11-1.22687*'Données'!C11))/2)*('Données'!C11/(PI()*('Données'!B11-0.64952*'Données'!C11))+1.155*0.12))^2))*(0.16*'Données'!C11+0.58*('Données'!B11-0.64952*'Données'!C11)*0.12+('Données'!D11+'Données'!E11)/4*0.12)/1000)</f>
        <v/>
      </c>
      <c r="D13" s="18">
        <f>(((PI()/4*((('Données'!B11-0.64952*'Données'!C11)+('Données'!B11-1.22687*'Données'!C11))/2)^2)*0.9*(940)/SQRT(1+3*(1.5*('Données'!B11-0.64952*'Données'!C11)/((('Données'!B11-0.64952*'Données'!C11)+('Données'!B11-1.22687*'Données'!C11))/2)*('Données'!C11/(PI()*('Données'!B11-0.64952*'Données'!C11))+1.155*0.12))^2))*(0.16*'Données'!C11+0.58*('Données'!B11-0.64952*'Données'!C11)*0.12+('Données'!D11+'Données'!E11)/4*0.12)/1000)</f>
        <v/>
      </c>
      <c r="E13" s="18">
        <f>(((PI()/4*((('Données'!B11-0.64952*'Données'!C11)+('Données'!B11-1.22687*'Données'!C11))/2)^2)*0.9*(1100)/SQRT(1+3*(1.5*('Données'!B11-0.64952*'Données'!C11)/((('Données'!B11-0.64952*'Données'!C11)+('Données'!B11-1.22687*'Données'!C11))/2)*('Données'!C11/(PI()*('Données'!B11-0.64952*'Données'!C11))+1.155*0.12))^2))*(0.16*'Données'!C11+0.58*('Données'!B11-0.64952*'Données'!C11)*0.12+('Données'!D11+'Données'!E11)/4*0.12)/1000)</f>
        <v/>
      </c>
      <c r="F13" s="18">
        <f>((PI()/4*((('Données'!B11-0.64952*'Données'!C11)+('Données'!B11-1.22687*'Données'!C11))/2)^2)*0.9*(IF('Données'!B11&lt;=16,640,660))/SQRT(1+3*(1.5*('Données'!B11-0.64952*'Données'!C11)/((('Données'!B11-0.64952*'Données'!C11)+('Données'!B11-1.22687*'Données'!C11))/2)*('Données'!C11/(PI()*('Données'!B11-0.64952*'Données'!C11))+1.155*0.12))^2))/1000</f>
        <v/>
      </c>
      <c r="G13" s="18">
        <f>((PI()/4*((('Données'!B11-0.64952*'Données'!C11)+('Données'!B11-1.22687*'Données'!C11))/2)^2)*0.9*(940)/SQRT(1+3*(1.5*('Données'!B11-0.64952*'Données'!C11)/((('Données'!B11-0.64952*'Données'!C11)+('Données'!B11-1.22687*'Données'!C11))/2)*('Données'!C11/(PI()*('Données'!B11-0.64952*'Données'!C11))+1.155*0.12))^2))/1000</f>
        <v/>
      </c>
      <c r="H13" s="18">
        <f>((PI()/4*((('Données'!B11-0.64952*'Données'!C11)+('Données'!B11-1.22687*'Données'!C11))/2)^2)*0.9*(1100)/SQRT(1+3*(1.5*('Données'!B11-0.64952*'Données'!C11)/((('Données'!B11-0.64952*'Données'!C11)+('Données'!B11-1.22687*'Données'!C11))/2)*('Données'!C11/(PI()*('Données'!B11-0.64952*'Données'!C11))+1.155*0.12))^2))/1000</f>
        <v/>
      </c>
    </row>
    <row r="14">
      <c r="A14">
        <f>'Données'!A12</f>
        <v/>
      </c>
      <c r="B14">
        <f>'Données'!C12</f>
        <v/>
      </c>
      <c r="C14" s="19">
        <f>(((PI()/4*((('Données'!B12-0.64952*'Données'!C12)+('Données'!B12-1.22687*'Données'!C12))/2)^2)*0.9*(IF('Données'!B12&lt;=16,640,660))/SQRT(1+3*(1.5*('Données'!B12-0.64952*'Données'!C12)/((('Données'!B12-0.64952*'Données'!C12)+('Données'!B12-1.22687*'Données'!C12))/2)*('Données'!C12/(PI()*('Données'!B12-0.64952*'Données'!C12))+1.155*0.12))^2))*(0.16*'Données'!C12+0.58*('Données'!B12-0.64952*'Données'!C12)*0.12+('Données'!D12+'Données'!E12)/4*0.12)/1000)</f>
        <v/>
      </c>
      <c r="D14" s="19">
        <f>(((PI()/4*((('Données'!B12-0.64952*'Données'!C12)+('Données'!B12-1.22687*'Données'!C12))/2)^2)*0.9*(940)/SQRT(1+3*(1.5*('Données'!B12-0.64952*'Données'!C12)/((('Données'!B12-0.64952*'Données'!C12)+('Données'!B12-1.22687*'Données'!C12))/2)*('Données'!C12/(PI()*('Données'!B12-0.64952*'Données'!C12))+1.155*0.12))^2))*(0.16*'Données'!C12+0.58*('Données'!B12-0.64952*'Données'!C12)*0.12+('Données'!D12+'Données'!E12)/4*0.12)/1000)</f>
        <v/>
      </c>
      <c r="E14" s="19">
        <f>(((PI()/4*((('Données'!B12-0.64952*'Données'!C12)+('Données'!B12-1.22687*'Données'!C12))/2)^2)*0.9*(1100)/SQRT(1+3*(1.5*('Données'!B12-0.64952*'Données'!C12)/((('Données'!B12-0.64952*'Données'!C12)+('Données'!B12-1.22687*'Données'!C12))/2)*('Données'!C12/(PI()*('Données'!B12-0.64952*'Données'!C12))+1.155*0.12))^2))*(0.16*'Données'!C12+0.58*('Données'!B12-0.64952*'Données'!C12)*0.12+('Données'!D12+'Données'!E12)/4*0.12)/1000)</f>
        <v/>
      </c>
      <c r="F14" s="19">
        <f>((PI()/4*((('Données'!B12-0.64952*'Données'!C12)+('Données'!B12-1.22687*'Données'!C12))/2)^2)*0.9*(IF('Données'!B12&lt;=16,640,660))/SQRT(1+3*(1.5*('Données'!B12-0.64952*'Données'!C12)/((('Données'!B12-0.64952*'Données'!C12)+('Données'!B12-1.22687*'Données'!C12))/2)*('Données'!C12/(PI()*('Données'!B12-0.64952*'Données'!C12))+1.155*0.12))^2))/1000</f>
        <v/>
      </c>
      <c r="G14" s="19">
        <f>((PI()/4*((('Données'!B12-0.64952*'Données'!C12)+('Données'!B12-1.22687*'Données'!C12))/2)^2)*0.9*(940)/SQRT(1+3*(1.5*('Données'!B12-0.64952*'Données'!C12)/((('Données'!B12-0.64952*'Données'!C12)+('Données'!B12-1.22687*'Données'!C12))/2)*('Données'!C12/(PI()*('Données'!B12-0.64952*'Données'!C12))+1.155*0.12))^2))/1000</f>
        <v/>
      </c>
      <c r="H14" s="19">
        <f>((PI()/4*((('Données'!B12-0.64952*'Données'!C12)+('Données'!B12-1.22687*'Données'!C12))/2)^2)*0.9*(1100)/SQRT(1+3*(1.5*('Données'!B12-0.64952*'Données'!C12)/((('Données'!B12-0.64952*'Données'!C12)+('Données'!B12-1.22687*'Données'!C12))/2)*('Données'!C12/(PI()*('Données'!B12-0.64952*'Données'!C12))+1.155*0.12))^2))/1000</f>
        <v/>
      </c>
    </row>
    <row r="15">
      <c r="A15" s="16">
        <f>'Données'!A13</f>
        <v/>
      </c>
      <c r="B15" s="16">
        <f>'Données'!C13</f>
        <v/>
      </c>
      <c r="C15" s="18">
        <f>(((PI()/4*((('Données'!B13-0.64952*'Données'!C13)+('Données'!B13-1.22687*'Données'!C13))/2)^2)*0.9*(IF('Données'!B13&lt;=16,640,660))/SQRT(1+3*(1.5*('Données'!B13-0.64952*'Données'!C13)/((('Données'!B13-0.64952*'Données'!C13)+('Données'!B13-1.22687*'Données'!C13))/2)*('Données'!C13/(PI()*('Données'!B13-0.64952*'Données'!C13))+1.155*0.12))^2))*(0.16*'Données'!C13+0.58*('Données'!B13-0.64952*'Données'!C13)*0.12+('Données'!D13+'Données'!E13)/4*0.12)/1000)</f>
        <v/>
      </c>
      <c r="D15" s="18">
        <f>(((PI()/4*((('Données'!B13-0.64952*'Données'!C13)+('Données'!B13-1.22687*'Données'!C13))/2)^2)*0.9*(940)/SQRT(1+3*(1.5*('Données'!B13-0.64952*'Données'!C13)/((('Données'!B13-0.64952*'Données'!C13)+('Données'!B13-1.22687*'Données'!C13))/2)*('Données'!C13/(PI()*('Données'!B13-0.64952*'Données'!C13))+1.155*0.12))^2))*(0.16*'Données'!C13+0.58*('Données'!B13-0.64952*'Données'!C13)*0.12+('Données'!D13+'Données'!E13)/4*0.12)/1000)</f>
        <v/>
      </c>
      <c r="E15" s="18">
        <f>(((PI()/4*((('Données'!B13-0.64952*'Données'!C13)+('Données'!B13-1.22687*'Données'!C13))/2)^2)*0.9*(1100)/SQRT(1+3*(1.5*('Données'!B13-0.64952*'Données'!C13)/((('Données'!B13-0.64952*'Données'!C13)+('Données'!B13-1.22687*'Données'!C13))/2)*('Données'!C13/(PI()*('Données'!B13-0.64952*'Données'!C13))+1.155*0.12))^2))*(0.16*'Données'!C13+0.58*('Données'!B13-0.64952*'Données'!C13)*0.12+('Données'!D13+'Données'!E13)/4*0.12)/1000)</f>
        <v/>
      </c>
      <c r="F15" s="18">
        <f>((PI()/4*((('Données'!B13-0.64952*'Données'!C13)+('Données'!B13-1.22687*'Données'!C13))/2)^2)*0.9*(IF('Données'!B13&lt;=16,640,660))/SQRT(1+3*(1.5*('Données'!B13-0.64952*'Données'!C13)/((('Données'!B13-0.64952*'Données'!C13)+('Données'!B13-1.22687*'Données'!C13))/2)*('Données'!C13/(PI()*('Données'!B13-0.64952*'Données'!C13))+1.155*0.12))^2))/1000</f>
        <v/>
      </c>
      <c r="G15" s="18">
        <f>((PI()/4*((('Données'!B13-0.64952*'Données'!C13)+('Données'!B13-1.22687*'Données'!C13))/2)^2)*0.9*(940)/SQRT(1+3*(1.5*('Données'!B13-0.64952*'Données'!C13)/((('Données'!B13-0.64952*'Données'!C13)+('Données'!B13-1.22687*'Données'!C13))/2)*('Données'!C13/(PI()*('Données'!B13-0.64952*'Données'!C13))+1.155*0.12))^2))/1000</f>
        <v/>
      </c>
      <c r="H15" s="18">
        <f>((PI()/4*((('Données'!B13-0.64952*'Données'!C13)+('Données'!B13-1.22687*'Données'!C13))/2)^2)*0.9*(1100)/SQRT(1+3*(1.5*('Données'!B13-0.64952*'Données'!C13)/((('Données'!B13-0.64952*'Données'!C13)+('Données'!B13-1.22687*'Données'!C13))/2)*('Données'!C13/(PI()*('Données'!B13-0.64952*'Données'!C13))+1.155*0.12))^2))/1000</f>
        <v/>
      </c>
    </row>
    <row r="16">
      <c r="A16">
        <f>'Données'!A14</f>
        <v/>
      </c>
      <c r="B16">
        <f>'Données'!C14</f>
        <v/>
      </c>
      <c r="C16" s="19">
        <f>(((PI()/4*((('Données'!B14-0.64952*'Données'!C14)+('Données'!B14-1.22687*'Données'!C14))/2)^2)*0.9*(IF('Données'!B14&lt;=16,640,660))/SQRT(1+3*(1.5*('Données'!B14-0.64952*'Données'!C14)/((('Données'!B14-0.64952*'Données'!C14)+('Données'!B14-1.22687*'Données'!C14))/2)*('Données'!C14/(PI()*('Données'!B14-0.64952*'Données'!C14))+1.155*0.12))^2))*(0.16*'Données'!C14+0.58*('Données'!B14-0.64952*'Données'!C14)*0.12+('Données'!D14+'Données'!E14)/4*0.12)/1000)</f>
        <v/>
      </c>
      <c r="D16" s="19">
        <f>(((PI()/4*((('Données'!B14-0.64952*'Données'!C14)+('Données'!B14-1.22687*'Données'!C14))/2)^2)*0.9*(940)/SQRT(1+3*(1.5*('Données'!B14-0.64952*'Données'!C14)/((('Données'!B14-0.64952*'Données'!C14)+('Données'!B14-1.22687*'Données'!C14))/2)*('Données'!C14/(PI()*('Données'!B14-0.64952*'Données'!C14))+1.155*0.12))^2))*(0.16*'Données'!C14+0.58*('Données'!B14-0.64952*'Données'!C14)*0.12+('Données'!D14+'Données'!E14)/4*0.12)/1000)</f>
        <v/>
      </c>
      <c r="E16" s="19">
        <f>(((PI()/4*((('Données'!B14-0.64952*'Données'!C14)+('Données'!B14-1.22687*'Données'!C14))/2)^2)*0.9*(1100)/SQRT(1+3*(1.5*('Données'!B14-0.64952*'Données'!C14)/((('Données'!B14-0.64952*'Données'!C14)+('Données'!B14-1.22687*'Données'!C14))/2)*('Données'!C14/(PI()*('Données'!B14-0.64952*'Données'!C14))+1.155*0.12))^2))*(0.16*'Données'!C14+0.58*('Données'!B14-0.64952*'Données'!C14)*0.12+('Données'!D14+'Données'!E14)/4*0.12)/1000)</f>
        <v/>
      </c>
      <c r="F16" s="19">
        <f>((PI()/4*((('Données'!B14-0.64952*'Données'!C14)+('Données'!B14-1.22687*'Données'!C14))/2)^2)*0.9*(IF('Données'!B14&lt;=16,640,660))/SQRT(1+3*(1.5*('Données'!B14-0.64952*'Données'!C14)/((('Données'!B14-0.64952*'Données'!C14)+('Données'!B14-1.22687*'Données'!C14))/2)*('Données'!C14/(PI()*('Données'!B14-0.64952*'Données'!C14))+1.155*0.12))^2))/1000</f>
        <v/>
      </c>
      <c r="G16" s="19">
        <f>((PI()/4*((('Données'!B14-0.64952*'Données'!C14)+('Données'!B14-1.22687*'Données'!C14))/2)^2)*0.9*(940)/SQRT(1+3*(1.5*('Données'!B14-0.64952*'Données'!C14)/((('Données'!B14-0.64952*'Données'!C14)+('Données'!B14-1.22687*'Données'!C14))/2)*('Données'!C14/(PI()*('Données'!B14-0.64952*'Données'!C14))+1.155*0.12))^2))/1000</f>
        <v/>
      </c>
      <c r="H16" s="19">
        <f>((PI()/4*((('Données'!B14-0.64952*'Données'!C14)+('Données'!B14-1.22687*'Données'!C14))/2)^2)*0.9*(1100)/SQRT(1+3*(1.5*('Données'!B14-0.64952*'Données'!C14)/((('Données'!B14-0.64952*'Données'!C14)+('Données'!B14-1.22687*'Données'!C14))/2)*('Données'!C14/(PI()*('Données'!B14-0.64952*'Données'!C14))+1.155*0.12))^2))/1000</f>
        <v/>
      </c>
    </row>
    <row r="17">
      <c r="A17" s="16">
        <f>'Données'!A15</f>
        <v/>
      </c>
      <c r="B17" s="16">
        <f>'Données'!C15</f>
        <v/>
      </c>
      <c r="C17" s="18">
        <f>(((PI()/4*((('Données'!B15-0.64952*'Données'!C15)+('Données'!B15-1.22687*'Données'!C15))/2)^2)*0.9*(IF('Données'!B15&lt;=16,640,660))/SQRT(1+3*(1.5*('Données'!B15-0.64952*'Données'!C15)/((('Données'!B15-0.64952*'Données'!C15)+('Données'!B15-1.22687*'Données'!C15))/2)*('Données'!C15/(PI()*('Données'!B15-0.64952*'Données'!C15))+1.155*0.12))^2))*(0.16*'Données'!C15+0.58*('Données'!B15-0.64952*'Données'!C15)*0.12+('Données'!D15+'Données'!E15)/4*0.12)/1000)</f>
        <v/>
      </c>
      <c r="D17" s="18">
        <f>(((PI()/4*((('Données'!B15-0.64952*'Données'!C15)+('Données'!B15-1.22687*'Données'!C15))/2)^2)*0.9*(940)/SQRT(1+3*(1.5*('Données'!B15-0.64952*'Données'!C15)/((('Données'!B15-0.64952*'Données'!C15)+('Données'!B15-1.22687*'Données'!C15))/2)*('Données'!C15/(PI()*('Données'!B15-0.64952*'Données'!C15))+1.155*0.12))^2))*(0.16*'Données'!C15+0.58*('Données'!B15-0.64952*'Données'!C15)*0.12+('Données'!D15+'Données'!E15)/4*0.12)/1000)</f>
        <v/>
      </c>
      <c r="E17" s="18">
        <f>(((PI()/4*((('Données'!B15-0.64952*'Données'!C15)+('Données'!B15-1.22687*'Données'!C15))/2)^2)*0.9*(1100)/SQRT(1+3*(1.5*('Données'!B15-0.64952*'Données'!C15)/((('Données'!B15-0.64952*'Données'!C15)+('Données'!B15-1.22687*'Données'!C15))/2)*('Données'!C15/(PI()*('Données'!B15-0.64952*'Données'!C15))+1.155*0.12))^2))*(0.16*'Données'!C15+0.58*('Données'!B15-0.64952*'Données'!C15)*0.12+('Données'!D15+'Données'!E15)/4*0.12)/1000)</f>
        <v/>
      </c>
      <c r="F17" s="18">
        <f>((PI()/4*((('Données'!B15-0.64952*'Données'!C15)+('Données'!B15-1.22687*'Données'!C15))/2)^2)*0.9*(IF('Données'!B15&lt;=16,640,660))/SQRT(1+3*(1.5*('Données'!B15-0.64952*'Données'!C15)/((('Données'!B15-0.64952*'Données'!C15)+('Données'!B15-1.22687*'Données'!C15))/2)*('Données'!C15/(PI()*('Données'!B15-0.64952*'Données'!C15))+1.155*0.12))^2))/1000</f>
        <v/>
      </c>
      <c r="G17" s="18">
        <f>((PI()/4*((('Données'!B15-0.64952*'Données'!C15)+('Données'!B15-1.22687*'Données'!C15))/2)^2)*0.9*(940)/SQRT(1+3*(1.5*('Données'!B15-0.64952*'Données'!C15)/((('Données'!B15-0.64952*'Données'!C15)+('Données'!B15-1.22687*'Données'!C15))/2)*('Données'!C15/(PI()*('Données'!B15-0.64952*'Données'!C15))+1.155*0.12))^2))/1000</f>
        <v/>
      </c>
      <c r="H17" s="18">
        <f>((PI()/4*((('Données'!B15-0.64952*'Données'!C15)+('Données'!B15-1.22687*'Données'!C15))/2)^2)*0.9*(1100)/SQRT(1+3*(1.5*('Données'!B15-0.64952*'Données'!C15)/((('Données'!B15-0.64952*'Données'!C15)+('Données'!B15-1.22687*'Données'!C15))/2)*('Données'!C15/(PI()*('Données'!B15-0.64952*'Données'!C15))+1.155*0.12))^2))/1000</f>
        <v/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2026-10-09T17:27:05Z</dcterms:created>
  <dcterms:modified xsi:type="dcterms:W3CDTF">2026-10-09T17:27:05Z</dcterms:modified>
</cp:coreProperties>
</file>